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<sst xmlns="http://schemas.openxmlformats.org/spreadsheetml/2006/main" count="214" uniqueCount="105">
  <si>
    <t xml:space="preserve"> </t>
  </si>
  <si>
    <t xml:space="preserve">LUFTKAMPEN </t>
  </si>
  <si>
    <t>Klass A</t>
  </si>
  <si>
    <t>Omg 1</t>
  </si>
  <si>
    <t>Omg 2</t>
  </si>
  <si>
    <t>Omg 3</t>
  </si>
  <si>
    <t>Omg 4</t>
  </si>
  <si>
    <t>Omg 5</t>
  </si>
  <si>
    <t>Slutres</t>
  </si>
  <si>
    <t>Clara Clarinsson</t>
  </si>
  <si>
    <t>Vinslöv</t>
  </si>
  <si>
    <t>Nova Möllerstedt</t>
  </si>
  <si>
    <t>Ljungbyhed</t>
  </si>
  <si>
    <t>Jenny Reinholdz</t>
  </si>
  <si>
    <t>Saga Hasselgard</t>
  </si>
  <si>
    <t>Vilda Kronqvist</t>
  </si>
  <si>
    <t>Lönsboda</t>
  </si>
  <si>
    <t>Frans Thor</t>
  </si>
  <si>
    <t>Minna Erlandsson</t>
  </si>
  <si>
    <t>Max Larsson</t>
  </si>
  <si>
    <t>Elias Möllerstedt</t>
  </si>
  <si>
    <t>Emil Clarinsson</t>
  </si>
  <si>
    <t>Vincent Nilsson</t>
  </si>
  <si>
    <t>Felicia Edin</t>
  </si>
  <si>
    <t>Tomelilla</t>
  </si>
  <si>
    <t>Timo Olaussson-E</t>
  </si>
  <si>
    <t>Nicolas Nilsson</t>
  </si>
  <si>
    <t>Ramsjö</t>
  </si>
  <si>
    <t>Angelos Nilsson</t>
  </si>
  <si>
    <t>Albin Johansson</t>
  </si>
  <si>
    <t>Winnie Hesselgard</t>
  </si>
  <si>
    <t>Theo Andersson</t>
  </si>
  <si>
    <t>Felisia Persson</t>
  </si>
  <si>
    <t>Alice Mattsson</t>
  </si>
  <si>
    <t>Tuva Hasselgard</t>
  </si>
  <si>
    <t>Ida Randau</t>
  </si>
  <si>
    <t>Kristianstad</t>
  </si>
  <si>
    <t>Teodor Ljungdahl</t>
  </si>
  <si>
    <t>Isac Almkvist</t>
  </si>
  <si>
    <t>Noel Svensson</t>
  </si>
  <si>
    <t>Simon Birgersson</t>
  </si>
  <si>
    <t>Julia Dyverdahl</t>
  </si>
  <si>
    <t>Klippan</t>
  </si>
  <si>
    <t>Simon Berntsson</t>
  </si>
  <si>
    <t>Stefanie Limataimen</t>
  </si>
  <si>
    <t>Klass B</t>
  </si>
  <si>
    <t>Slutres.</t>
  </si>
  <si>
    <t>Amanda Persson</t>
  </si>
  <si>
    <t>Saga Rosdahl</t>
  </si>
  <si>
    <t>Maya Kjellsdotter</t>
  </si>
  <si>
    <t>Laya Nilsonius</t>
  </si>
  <si>
    <t>Astrid Rosdahl</t>
  </si>
  <si>
    <t>Zeenat Hashmi</t>
  </si>
  <si>
    <t>Alfred Levin</t>
  </si>
  <si>
    <t>Martti Ojala</t>
  </si>
  <si>
    <t>Jonathan Randau</t>
  </si>
  <si>
    <t>Emil Randau</t>
  </si>
  <si>
    <t>Matilda Persson</t>
  </si>
  <si>
    <t>Hampus Sigfridsson</t>
  </si>
  <si>
    <t>Emil Svensson</t>
  </si>
  <si>
    <t>Klass C</t>
  </si>
  <si>
    <t xml:space="preserve">Omg 3 </t>
  </si>
  <si>
    <t>Mats Friberg</t>
  </si>
  <si>
    <t>Krister Persson</t>
  </si>
  <si>
    <t>Nicklas Thuresson</t>
  </si>
  <si>
    <t>Patrik Clarinsson</t>
  </si>
  <si>
    <t>Robert Olsson</t>
  </si>
  <si>
    <t>Sebastian Flyckt</t>
  </si>
  <si>
    <t>Malena Dyverdahl</t>
  </si>
  <si>
    <t>Tobias Bergersson</t>
  </si>
  <si>
    <t>Tommy Andersen</t>
  </si>
  <si>
    <t>Mikael Larsson</t>
  </si>
  <si>
    <t>Markus Henningsson</t>
  </si>
  <si>
    <t>Jörgen Andersson</t>
  </si>
  <si>
    <t>Per Olsson</t>
  </si>
  <si>
    <t>Elionor Johansson</t>
  </si>
  <si>
    <t>Pia Larsson</t>
  </si>
  <si>
    <t>Joakim Öman</t>
  </si>
  <si>
    <t>Bengt Frisk</t>
  </si>
  <si>
    <t>Björn Svensson</t>
  </si>
  <si>
    <t>Anna Trotzig</t>
  </si>
  <si>
    <t>Björn Nilsson</t>
  </si>
  <si>
    <t>Lasse Amnestål</t>
  </si>
  <si>
    <t>Eva Berndtsson</t>
  </si>
  <si>
    <t>Göran Persson</t>
  </si>
  <si>
    <t>Stefan Backman</t>
  </si>
  <si>
    <t>Anton Svensson</t>
  </si>
  <si>
    <t>Tony Lundberg</t>
  </si>
  <si>
    <t>Christel Malmström</t>
  </si>
  <si>
    <t>Monica Martinsson</t>
  </si>
  <si>
    <t>Oscar Svensson</t>
  </si>
  <si>
    <t>Thette Holmberg</t>
  </si>
  <si>
    <t>Jörgen Högwall</t>
  </si>
  <si>
    <t>Per Eriksson</t>
  </si>
  <si>
    <t>Peter Larbro</t>
  </si>
  <si>
    <t>Thomas Löfgren</t>
  </si>
  <si>
    <t>LAG</t>
  </si>
  <si>
    <t>Vinslöv 1, klass A</t>
  </si>
  <si>
    <t>Ljungbyhed 2</t>
  </si>
  <si>
    <t xml:space="preserve">Kristianstad  </t>
  </si>
  <si>
    <t>Klippan 1</t>
  </si>
  <si>
    <t>Ramsjö 1</t>
  </si>
  <si>
    <t>Kristianstad 1</t>
  </si>
  <si>
    <t>Örkelljunga 2022-03-06</t>
  </si>
  <si>
    <t>Sven Olof Sandberg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</si>
</sst>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 BLAN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6"/>
  <sheetViews>
    <sheetView tabSelected="1" zoomScale="115" zoomScaleNormal="115" workbookViewId="0" topLeftCell="A1">
      <selection activeCell="B138" sqref="B138"/>
    </sheetView>
  </sheetViews>
  <sheetFormatPr defaultColWidth="9.140625" defaultRowHeight="12.75"/>
  <cols>
    <col min="1" max="1" width="4.57421875" style="0" customWidth="1"/>
    <col min="2" max="2" width="18.57421875" style="0" customWidth="1"/>
    <col min="3" max="3" width="11.28125" style="0" customWidth="1"/>
    <col min="4" max="4" width="9.7109375" style="0" customWidth="1"/>
    <col min="6" max="6" width="8.140625" style="0" customWidth="1"/>
    <col min="7" max="7" width="8.421875" style="0" customWidth="1"/>
    <col min="8" max="8" width="7.8515625" style="0" customWidth="1"/>
  </cols>
  <sheetData>
    <row r="2" ht="23.25">
      <c r="B2" s="1" t="s">
        <v>0</v>
      </c>
    </row>
    <row r="3" spans="1:9" ht="23.25">
      <c r="A3" s="1" t="s">
        <v>0</v>
      </c>
      <c r="B3" s="1" t="s">
        <v>1</v>
      </c>
      <c r="D3" s="1">
        <v>2021</v>
      </c>
      <c r="E3" s="1">
        <v>2022</v>
      </c>
      <c r="G3" s="1" t="s">
        <v>0</v>
      </c>
      <c r="H3" s="2" t="s">
        <v>0</v>
      </c>
      <c r="I3" s="2" t="s">
        <v>0</v>
      </c>
    </row>
    <row r="5" spans="2:9" ht="18">
      <c r="B5" s="3" t="s">
        <v>2</v>
      </c>
      <c r="C5" s="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4.25">
      <c r="A6" s="4">
        <v>1</v>
      </c>
      <c r="B6" s="4" t="s">
        <v>9</v>
      </c>
      <c r="C6" s="4" t="s">
        <v>10</v>
      </c>
      <c r="D6" s="5">
        <v>391</v>
      </c>
      <c r="E6" s="5">
        <v>392</v>
      </c>
      <c r="F6" s="5">
        <v>391</v>
      </c>
      <c r="G6" s="5">
        <v>396</v>
      </c>
      <c r="H6" s="5">
        <v>391</v>
      </c>
      <c r="I6" s="5">
        <f>+E6+F6+G6+H6</f>
        <v>1570</v>
      </c>
    </row>
    <row r="7" spans="1:9" ht="14.25">
      <c r="A7" s="4">
        <v>2</v>
      </c>
      <c r="B7" s="4" t="s">
        <v>11</v>
      </c>
      <c r="C7" s="4" t="s">
        <v>12</v>
      </c>
      <c r="D7" s="6">
        <v>389</v>
      </c>
      <c r="E7" s="6">
        <v>394</v>
      </c>
      <c r="F7" s="6">
        <v>394</v>
      </c>
      <c r="G7" s="6">
        <v>390</v>
      </c>
      <c r="H7" s="6">
        <v>388</v>
      </c>
      <c r="I7" s="5">
        <f>+D7+E7+F7+G7</f>
        <v>1567</v>
      </c>
    </row>
    <row r="8" spans="1:9" ht="14.25">
      <c r="A8" s="4">
        <v>3</v>
      </c>
      <c r="B8" s="4" t="s">
        <v>13</v>
      </c>
      <c r="C8" s="4" t="s">
        <v>12</v>
      </c>
      <c r="D8" s="5">
        <v>384</v>
      </c>
      <c r="E8" s="5">
        <v>384</v>
      </c>
      <c r="F8" s="5">
        <v>386</v>
      </c>
      <c r="G8" s="5">
        <v>390</v>
      </c>
      <c r="H8" s="5">
        <v>394</v>
      </c>
      <c r="I8" s="5">
        <f>+E8+F8+G8+H8</f>
        <v>1554</v>
      </c>
    </row>
    <row r="9" spans="1:9" ht="14.25">
      <c r="A9" s="4">
        <v>4</v>
      </c>
      <c r="B9" s="4" t="s">
        <v>14</v>
      </c>
      <c r="C9" s="4" t="s">
        <v>12</v>
      </c>
      <c r="D9" s="5">
        <v>384</v>
      </c>
      <c r="E9" s="5">
        <v>382</v>
      </c>
      <c r="F9" s="5">
        <v>389</v>
      </c>
      <c r="G9" s="5">
        <v>0</v>
      </c>
      <c r="H9" s="5">
        <v>383</v>
      </c>
      <c r="I9" s="5">
        <f>SUM(D9:H9)</f>
        <v>1538</v>
      </c>
    </row>
    <row r="10" spans="1:9" ht="14.25">
      <c r="A10" s="4">
        <v>5</v>
      </c>
      <c r="B10" s="4" t="s">
        <v>15</v>
      </c>
      <c r="C10" s="4" t="s">
        <v>16</v>
      </c>
      <c r="D10" s="5">
        <v>359</v>
      </c>
      <c r="E10" s="5">
        <v>378</v>
      </c>
      <c r="F10" s="5">
        <v>378</v>
      </c>
      <c r="G10" s="5">
        <v>355</v>
      </c>
      <c r="H10" s="5">
        <v>384</v>
      </c>
      <c r="I10" s="5">
        <f>+D10+E10+F10+H10</f>
        <v>1499</v>
      </c>
    </row>
    <row r="11" spans="1:9" ht="14.25">
      <c r="A11" s="4">
        <v>6</v>
      </c>
      <c r="B11" s="4" t="s">
        <v>17</v>
      </c>
      <c r="C11" s="4" t="s">
        <v>10</v>
      </c>
      <c r="D11" s="5">
        <v>371</v>
      </c>
      <c r="E11" s="5">
        <v>366</v>
      </c>
      <c r="F11" s="5">
        <v>0</v>
      </c>
      <c r="G11" s="5">
        <v>368</v>
      </c>
      <c r="H11" s="5">
        <v>375</v>
      </c>
      <c r="I11" s="5">
        <f>SUM(D11:H11)</f>
        <v>1480</v>
      </c>
    </row>
    <row r="12" spans="1:9" ht="14.25">
      <c r="A12">
        <v>7</v>
      </c>
      <c r="B12" s="5" t="s">
        <v>18</v>
      </c>
      <c r="C12" s="5" t="s">
        <v>16</v>
      </c>
      <c r="D12" s="5">
        <v>356</v>
      </c>
      <c r="E12" s="5">
        <v>363</v>
      </c>
      <c r="F12" s="5">
        <v>369</v>
      </c>
      <c r="G12" s="5">
        <v>369</v>
      </c>
      <c r="H12" s="5">
        <v>377</v>
      </c>
      <c r="I12" s="5">
        <f aca="true" t="shared" si="0" ref="I12:I13">+E12+F12+G12+H12</f>
        <v>1478</v>
      </c>
    </row>
    <row r="13" spans="1:9" ht="14.25">
      <c r="A13">
        <v>8</v>
      </c>
      <c r="B13" s="5" t="s">
        <v>19</v>
      </c>
      <c r="C13" s="5" t="s">
        <v>16</v>
      </c>
      <c r="D13" s="5">
        <v>344</v>
      </c>
      <c r="E13" s="5">
        <v>357</v>
      </c>
      <c r="F13" s="5">
        <v>365</v>
      </c>
      <c r="G13" s="5">
        <v>374</v>
      </c>
      <c r="H13" s="5">
        <v>372</v>
      </c>
      <c r="I13" s="5">
        <f t="shared" si="0"/>
        <v>1468</v>
      </c>
    </row>
    <row r="14" spans="1:9" ht="14.25">
      <c r="A14">
        <v>9</v>
      </c>
      <c r="B14" s="5" t="s">
        <v>20</v>
      </c>
      <c r="C14" s="5" t="s">
        <v>12</v>
      </c>
      <c r="D14" s="5">
        <v>364</v>
      </c>
      <c r="E14" s="5">
        <v>351</v>
      </c>
      <c r="F14" s="5">
        <v>355</v>
      </c>
      <c r="G14" s="5">
        <v>360</v>
      </c>
      <c r="H14" s="5">
        <v>371</v>
      </c>
      <c r="I14" s="5">
        <f>+D14+F14+G14+H14</f>
        <v>1450</v>
      </c>
    </row>
    <row r="15" spans="1:9" ht="14.25">
      <c r="A15">
        <v>10</v>
      </c>
      <c r="B15" s="5" t="s">
        <v>21</v>
      </c>
      <c r="C15" s="5" t="s">
        <v>10</v>
      </c>
      <c r="D15" s="5">
        <v>320</v>
      </c>
      <c r="E15" s="5">
        <v>347</v>
      </c>
      <c r="F15" s="5">
        <v>356</v>
      </c>
      <c r="G15" s="5">
        <v>358</v>
      </c>
      <c r="H15" s="5">
        <v>364</v>
      </c>
      <c r="I15" s="5">
        <f>+E15+F15+G15+H15</f>
        <v>1425</v>
      </c>
    </row>
    <row r="16" spans="1:9" ht="14.25">
      <c r="A16">
        <v>11</v>
      </c>
      <c r="B16" s="5" t="s">
        <v>22</v>
      </c>
      <c r="C16" s="5" t="s">
        <v>16</v>
      </c>
      <c r="D16" s="5">
        <v>352</v>
      </c>
      <c r="E16" s="5">
        <v>350</v>
      </c>
      <c r="F16" s="5">
        <v>0</v>
      </c>
      <c r="G16" s="5">
        <v>346</v>
      </c>
      <c r="H16" s="5">
        <v>343</v>
      </c>
      <c r="I16" s="5">
        <f>SUM(D16:H16)</f>
        <v>1391</v>
      </c>
    </row>
    <row r="17" spans="1:9" ht="14.25">
      <c r="A17">
        <v>12</v>
      </c>
      <c r="B17" s="5" t="s">
        <v>23</v>
      </c>
      <c r="C17" s="5" t="s">
        <v>24</v>
      </c>
      <c r="D17" s="5">
        <v>343</v>
      </c>
      <c r="E17" s="5">
        <v>347</v>
      </c>
      <c r="F17" s="5">
        <v>343</v>
      </c>
      <c r="G17" s="5">
        <v>346</v>
      </c>
      <c r="H17" s="5">
        <v>321</v>
      </c>
      <c r="I17" s="5">
        <f>+D17+E17+F17+G17</f>
        <v>1379</v>
      </c>
    </row>
    <row r="18" spans="1:9" ht="14.25">
      <c r="A18">
        <v>13</v>
      </c>
      <c r="B18" s="5" t="s">
        <v>25</v>
      </c>
      <c r="C18" s="5" t="s">
        <v>16</v>
      </c>
      <c r="D18" s="5">
        <v>318</v>
      </c>
      <c r="E18" s="5">
        <v>338</v>
      </c>
      <c r="F18" s="5">
        <v>320</v>
      </c>
      <c r="G18" s="5">
        <v>338</v>
      </c>
      <c r="H18" s="5">
        <v>342</v>
      </c>
      <c r="I18" s="5">
        <f>+E18+F18+G18+H18</f>
        <v>1338</v>
      </c>
    </row>
    <row r="19" spans="1:9" ht="14.25">
      <c r="A19">
        <v>14</v>
      </c>
      <c r="B19" s="5" t="s">
        <v>26</v>
      </c>
      <c r="C19" s="5" t="s">
        <v>27</v>
      </c>
      <c r="D19" s="5">
        <v>313</v>
      </c>
      <c r="E19" s="5">
        <v>320</v>
      </c>
      <c r="F19" s="5">
        <v>341</v>
      </c>
      <c r="G19" s="5">
        <v>0</v>
      </c>
      <c r="H19" s="5">
        <v>348</v>
      </c>
      <c r="I19" s="5">
        <f aca="true" t="shared" si="1" ref="I19:I22">SUM(D19:H19)</f>
        <v>1322</v>
      </c>
    </row>
    <row r="20" spans="1:9" ht="14.25">
      <c r="A20">
        <v>15</v>
      </c>
      <c r="B20" s="5" t="s">
        <v>28</v>
      </c>
      <c r="C20" s="5" t="s">
        <v>27</v>
      </c>
      <c r="D20" s="5">
        <v>163</v>
      </c>
      <c r="E20" s="5">
        <v>322</v>
      </c>
      <c r="F20" s="5">
        <v>302</v>
      </c>
      <c r="G20" s="5">
        <v>190</v>
      </c>
      <c r="H20" s="5">
        <v>341</v>
      </c>
      <c r="I20" s="5">
        <f t="shared" si="1"/>
        <v>1318</v>
      </c>
    </row>
    <row r="21" spans="1:9" ht="14.25">
      <c r="A21">
        <v>17</v>
      </c>
      <c r="B21" s="5" t="s">
        <v>29</v>
      </c>
      <c r="C21" s="5" t="s">
        <v>27</v>
      </c>
      <c r="D21" s="5">
        <v>187</v>
      </c>
      <c r="E21" s="5">
        <v>255</v>
      </c>
      <c r="F21" s="5">
        <v>272</v>
      </c>
      <c r="G21" s="5">
        <v>262</v>
      </c>
      <c r="H21" s="5">
        <v>230</v>
      </c>
      <c r="I21" s="5">
        <f t="shared" si="1"/>
        <v>1206</v>
      </c>
    </row>
    <row r="22" spans="1:9" ht="14.25">
      <c r="A22">
        <v>16</v>
      </c>
      <c r="B22" s="5" t="s">
        <v>30</v>
      </c>
      <c r="C22" s="5" t="s">
        <v>12</v>
      </c>
      <c r="D22" s="5">
        <v>308</v>
      </c>
      <c r="E22" s="5">
        <v>287</v>
      </c>
      <c r="F22" s="5">
        <v>287</v>
      </c>
      <c r="G22" s="5">
        <v>0</v>
      </c>
      <c r="H22" s="5">
        <v>320</v>
      </c>
      <c r="I22" s="5">
        <f t="shared" si="1"/>
        <v>1202</v>
      </c>
    </row>
    <row r="23" spans="1:9" ht="14.25">
      <c r="A23">
        <v>18</v>
      </c>
      <c r="B23" s="5" t="s">
        <v>31</v>
      </c>
      <c r="C23" s="5" t="s">
        <v>27</v>
      </c>
      <c r="D23" s="5">
        <v>178</v>
      </c>
      <c r="E23" s="5">
        <v>197</v>
      </c>
      <c r="F23" s="5">
        <v>278</v>
      </c>
      <c r="G23" s="5">
        <v>313</v>
      </c>
      <c r="H23" s="5">
        <v>320</v>
      </c>
      <c r="I23" s="5">
        <f>+E23+F23+G23+H23</f>
        <v>1108</v>
      </c>
    </row>
    <row r="24" spans="1:9" ht="14.25">
      <c r="A24">
        <v>19</v>
      </c>
      <c r="B24" s="5" t="s">
        <v>32</v>
      </c>
      <c r="C24" s="5" t="s">
        <v>10</v>
      </c>
      <c r="D24" s="5">
        <v>367</v>
      </c>
      <c r="E24" s="5">
        <v>380</v>
      </c>
      <c r="F24" s="5">
        <v>350</v>
      </c>
      <c r="G24" s="5">
        <v>0</v>
      </c>
      <c r="H24" s="5">
        <v>0</v>
      </c>
      <c r="I24" s="5">
        <f aca="true" t="shared" si="2" ref="I24:I34">SUM(D24:H24)</f>
        <v>1097</v>
      </c>
    </row>
    <row r="25" spans="1:9" ht="14.25">
      <c r="A25">
        <v>20</v>
      </c>
      <c r="B25" s="7" t="s">
        <v>33</v>
      </c>
      <c r="C25" s="5" t="s">
        <v>10</v>
      </c>
      <c r="D25" s="5">
        <v>353</v>
      </c>
      <c r="E25" s="5">
        <v>363</v>
      </c>
      <c r="F25" s="5">
        <v>368</v>
      </c>
      <c r="G25" s="5">
        <v>0</v>
      </c>
      <c r="H25" s="5">
        <v>0</v>
      </c>
      <c r="I25" s="5">
        <f t="shared" si="2"/>
        <v>1084</v>
      </c>
    </row>
    <row r="26" spans="1:9" ht="14.25">
      <c r="A26">
        <v>21</v>
      </c>
      <c r="B26" s="5" t="s">
        <v>34</v>
      </c>
      <c r="C26" s="5" t="s">
        <v>12</v>
      </c>
      <c r="D26" s="5">
        <v>366</v>
      </c>
      <c r="E26" s="5">
        <v>338</v>
      </c>
      <c r="F26" s="5">
        <v>371</v>
      </c>
      <c r="G26" s="5">
        <v>0</v>
      </c>
      <c r="H26" s="5">
        <v>0</v>
      </c>
      <c r="I26" s="5">
        <f t="shared" si="2"/>
        <v>1075</v>
      </c>
    </row>
    <row r="27" spans="1:9" ht="14.25">
      <c r="A27">
        <v>22</v>
      </c>
      <c r="B27" s="5" t="s">
        <v>35</v>
      </c>
      <c r="C27" s="5" t="s">
        <v>36</v>
      </c>
      <c r="D27" s="5">
        <v>354</v>
      </c>
      <c r="E27" s="5">
        <v>361</v>
      </c>
      <c r="F27" s="5">
        <v>354</v>
      </c>
      <c r="G27" s="5">
        <v>0</v>
      </c>
      <c r="H27" s="5">
        <v>0</v>
      </c>
      <c r="I27" s="5">
        <f t="shared" si="2"/>
        <v>1069</v>
      </c>
    </row>
    <row r="28" spans="1:9" ht="14.25">
      <c r="A28">
        <v>23</v>
      </c>
      <c r="B28" s="5" t="s">
        <v>37</v>
      </c>
      <c r="C28" s="5" t="s">
        <v>36</v>
      </c>
      <c r="D28" s="5">
        <v>334</v>
      </c>
      <c r="E28" s="5">
        <v>323</v>
      </c>
      <c r="F28" s="5">
        <v>346</v>
      </c>
      <c r="G28" s="5">
        <v>0</v>
      </c>
      <c r="H28" s="5">
        <v>0</v>
      </c>
      <c r="I28" s="5">
        <f t="shared" si="2"/>
        <v>1003</v>
      </c>
    </row>
    <row r="29" spans="1:9" ht="14.25">
      <c r="A29">
        <v>24</v>
      </c>
      <c r="B29" s="5" t="s">
        <v>38</v>
      </c>
      <c r="C29" s="5" t="s">
        <v>16</v>
      </c>
      <c r="D29" s="5">
        <v>269</v>
      </c>
      <c r="E29" s="5">
        <v>264</v>
      </c>
      <c r="F29" s="5">
        <v>264</v>
      </c>
      <c r="G29" s="5">
        <v>0</v>
      </c>
      <c r="H29" s="5">
        <v>0</v>
      </c>
      <c r="I29" s="5">
        <f t="shared" si="2"/>
        <v>797</v>
      </c>
    </row>
    <row r="30" spans="1:9" ht="14.25">
      <c r="A30">
        <v>25</v>
      </c>
      <c r="B30" s="5" t="s">
        <v>39</v>
      </c>
      <c r="C30" s="5" t="s">
        <v>12</v>
      </c>
      <c r="D30" s="5">
        <v>374</v>
      </c>
      <c r="E30" s="5">
        <v>376</v>
      </c>
      <c r="F30" s="5">
        <v>0</v>
      </c>
      <c r="G30" s="5">
        <v>0</v>
      </c>
      <c r="H30" s="5">
        <v>0</v>
      </c>
      <c r="I30" s="5">
        <f t="shared" si="2"/>
        <v>750</v>
      </c>
    </row>
    <row r="31" spans="1:9" ht="14.25">
      <c r="A31">
        <v>26</v>
      </c>
      <c r="B31" s="5" t="s">
        <v>40</v>
      </c>
      <c r="C31" s="5" t="s">
        <v>27</v>
      </c>
      <c r="D31" s="5">
        <v>313</v>
      </c>
      <c r="E31" s="5">
        <v>302</v>
      </c>
      <c r="F31" s="5">
        <v>0</v>
      </c>
      <c r="G31" s="5">
        <v>0</v>
      </c>
      <c r="H31" s="5">
        <v>0</v>
      </c>
      <c r="I31" s="5">
        <f t="shared" si="2"/>
        <v>615</v>
      </c>
    </row>
    <row r="32" spans="1:9" ht="14.25">
      <c r="A32">
        <v>27</v>
      </c>
      <c r="B32" s="7" t="s">
        <v>41</v>
      </c>
      <c r="C32" s="5" t="s">
        <v>42</v>
      </c>
      <c r="D32" s="5">
        <v>376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376</v>
      </c>
    </row>
    <row r="33" spans="1:9" ht="14.25">
      <c r="A33">
        <v>28</v>
      </c>
      <c r="B33" s="5" t="s">
        <v>43</v>
      </c>
      <c r="C33" s="5" t="s">
        <v>27</v>
      </c>
      <c r="D33" s="6">
        <v>353</v>
      </c>
      <c r="E33" s="6">
        <v>0</v>
      </c>
      <c r="F33" s="6">
        <v>0</v>
      </c>
      <c r="G33" s="6">
        <v>0</v>
      </c>
      <c r="H33" s="6">
        <v>0</v>
      </c>
      <c r="I33" s="5">
        <f t="shared" si="2"/>
        <v>353</v>
      </c>
    </row>
    <row r="34" spans="1:9" ht="14.25">
      <c r="A34">
        <v>29</v>
      </c>
      <c r="B34" s="5" t="s">
        <v>44</v>
      </c>
      <c r="C34" s="5" t="s">
        <v>16</v>
      </c>
      <c r="D34" s="5">
        <v>348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348</v>
      </c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2:9" ht="18">
      <c r="B36" s="3" t="s">
        <v>45</v>
      </c>
      <c r="C36" s="4"/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46</v>
      </c>
    </row>
    <row r="37" spans="1:9" ht="14.25">
      <c r="A37" s="4">
        <v>1</v>
      </c>
      <c r="B37" s="4" t="s">
        <v>47</v>
      </c>
      <c r="C37" s="4" t="s">
        <v>12</v>
      </c>
      <c r="D37" s="5">
        <v>371</v>
      </c>
      <c r="E37" s="5">
        <v>366</v>
      </c>
      <c r="F37" s="5">
        <v>367</v>
      </c>
      <c r="G37" s="5">
        <v>370</v>
      </c>
      <c r="H37" s="5">
        <v>365</v>
      </c>
      <c r="I37" s="5">
        <f>+D37+E37+F37+G37</f>
        <v>1474</v>
      </c>
    </row>
    <row r="38" spans="1:9" ht="14.25">
      <c r="A38" s="4">
        <v>2</v>
      </c>
      <c r="B38" s="4" t="s">
        <v>48</v>
      </c>
      <c r="C38" s="4" t="s">
        <v>12</v>
      </c>
      <c r="D38" s="5">
        <v>348</v>
      </c>
      <c r="E38" s="5">
        <v>342</v>
      </c>
      <c r="F38" s="5">
        <v>333</v>
      </c>
      <c r="G38" s="5">
        <v>357</v>
      </c>
      <c r="H38" s="5">
        <v>351</v>
      </c>
      <c r="I38" s="5">
        <f>+D38+E38+G38+H38</f>
        <v>1398</v>
      </c>
    </row>
    <row r="39" spans="1:9" ht="14.25">
      <c r="A39" s="4">
        <v>3</v>
      </c>
      <c r="B39" s="4" t="s">
        <v>49</v>
      </c>
      <c r="C39" s="4" t="s">
        <v>10</v>
      </c>
      <c r="D39" s="5">
        <v>327</v>
      </c>
      <c r="E39" s="5">
        <v>316</v>
      </c>
      <c r="F39" s="5">
        <v>330</v>
      </c>
      <c r="G39" s="5">
        <v>327</v>
      </c>
      <c r="H39" s="5">
        <v>344</v>
      </c>
      <c r="I39" s="5">
        <f>+D39+F39+G39+H39</f>
        <v>1328</v>
      </c>
    </row>
    <row r="40" spans="1:9" ht="14.25">
      <c r="A40" s="4">
        <v>4</v>
      </c>
      <c r="B40" s="4" t="s">
        <v>50</v>
      </c>
      <c r="C40" s="4" t="s">
        <v>10</v>
      </c>
      <c r="D40" s="5">
        <v>344</v>
      </c>
      <c r="E40" s="5">
        <v>0</v>
      </c>
      <c r="F40" s="5">
        <v>300</v>
      </c>
      <c r="G40" s="5">
        <v>330</v>
      </c>
      <c r="H40" s="5">
        <v>351</v>
      </c>
      <c r="I40" s="5">
        <f>SUM(D40:H40)</f>
        <v>1325</v>
      </c>
    </row>
    <row r="41" spans="1:9" ht="14.25">
      <c r="A41" s="4">
        <v>5</v>
      </c>
      <c r="B41" s="4" t="s">
        <v>51</v>
      </c>
      <c r="C41" s="4" t="s">
        <v>12</v>
      </c>
      <c r="D41" s="5">
        <v>327</v>
      </c>
      <c r="E41" s="5">
        <v>329</v>
      </c>
      <c r="F41" s="5">
        <v>324</v>
      </c>
      <c r="G41" s="5">
        <v>309</v>
      </c>
      <c r="H41" s="5">
        <v>338</v>
      </c>
      <c r="I41" s="5">
        <f>+D41+E41+F41+H41</f>
        <v>1318</v>
      </c>
    </row>
    <row r="42" spans="1:9" ht="14.25">
      <c r="A42" s="4">
        <v>6</v>
      </c>
      <c r="B42" s="4" t="s">
        <v>52</v>
      </c>
      <c r="C42" s="4" t="s">
        <v>12</v>
      </c>
      <c r="D42" s="5">
        <v>334</v>
      </c>
      <c r="E42" s="5">
        <v>328</v>
      </c>
      <c r="F42" s="5">
        <v>333</v>
      </c>
      <c r="G42" s="5">
        <v>0</v>
      </c>
      <c r="H42" s="5">
        <v>318</v>
      </c>
      <c r="I42" s="5">
        <f aca="true" t="shared" si="3" ref="I42:I44">SUM(D42:H42)</f>
        <v>1313</v>
      </c>
    </row>
    <row r="43" spans="1:9" ht="14.25">
      <c r="A43">
        <v>7</v>
      </c>
      <c r="B43" s="5" t="s">
        <v>41</v>
      </c>
      <c r="C43" s="5" t="s">
        <v>42</v>
      </c>
      <c r="D43" s="5">
        <v>0</v>
      </c>
      <c r="E43" s="5">
        <v>319</v>
      </c>
      <c r="F43" s="5">
        <v>333</v>
      </c>
      <c r="G43" s="5">
        <v>323</v>
      </c>
      <c r="H43" s="5">
        <v>303</v>
      </c>
      <c r="I43" s="5">
        <f t="shared" si="3"/>
        <v>1278</v>
      </c>
    </row>
    <row r="44" spans="1:9" ht="14.25">
      <c r="A44">
        <v>8</v>
      </c>
      <c r="B44" s="7" t="s">
        <v>53</v>
      </c>
      <c r="C44" s="5" t="s">
        <v>16</v>
      </c>
      <c r="D44" s="5">
        <v>288</v>
      </c>
      <c r="E44" s="5">
        <v>329</v>
      </c>
      <c r="F44" s="5">
        <v>0</v>
      </c>
      <c r="G44" s="5">
        <v>285</v>
      </c>
      <c r="H44" s="5">
        <v>318</v>
      </c>
      <c r="I44" s="5">
        <f t="shared" si="3"/>
        <v>1220</v>
      </c>
    </row>
    <row r="45" spans="1:9" ht="14.25">
      <c r="A45" s="5">
        <v>9</v>
      </c>
      <c r="B45" s="5" t="s">
        <v>54</v>
      </c>
      <c r="C45" s="5" t="s">
        <v>10</v>
      </c>
      <c r="D45" s="5">
        <v>287</v>
      </c>
      <c r="E45" s="5">
        <v>292</v>
      </c>
      <c r="F45" s="5">
        <v>312</v>
      </c>
      <c r="G45" s="5">
        <v>301</v>
      </c>
      <c r="H45" s="5">
        <v>311</v>
      </c>
      <c r="I45" s="5">
        <f>+E45+F45+G45+H45</f>
        <v>1216</v>
      </c>
    </row>
    <row r="46" spans="1:9" ht="14.25">
      <c r="A46" s="5">
        <v>10</v>
      </c>
      <c r="B46" s="5" t="s">
        <v>55</v>
      </c>
      <c r="C46" s="5" t="s">
        <v>36</v>
      </c>
      <c r="D46" s="5">
        <v>329</v>
      </c>
      <c r="E46" s="5">
        <v>347</v>
      </c>
      <c r="F46" s="5">
        <v>332</v>
      </c>
      <c r="G46" s="5">
        <v>0</v>
      </c>
      <c r="H46" s="5">
        <v>0</v>
      </c>
      <c r="I46" s="5">
        <f aca="true" t="shared" si="4" ref="I46:I51">SUM(D46:H46)</f>
        <v>1008</v>
      </c>
    </row>
    <row r="47" spans="1:9" ht="14.25">
      <c r="A47">
        <v>11</v>
      </c>
      <c r="B47" s="7" t="s">
        <v>56</v>
      </c>
      <c r="C47" s="5" t="s">
        <v>36</v>
      </c>
      <c r="D47" s="5">
        <v>333</v>
      </c>
      <c r="E47" s="5">
        <v>333</v>
      </c>
      <c r="F47" s="5">
        <v>333</v>
      </c>
      <c r="G47" s="5">
        <v>0</v>
      </c>
      <c r="H47" s="5">
        <v>0</v>
      </c>
      <c r="I47" s="5">
        <f t="shared" si="4"/>
        <v>999</v>
      </c>
    </row>
    <row r="48" spans="1:9" ht="14.25">
      <c r="A48">
        <v>12</v>
      </c>
      <c r="B48" s="5" t="s">
        <v>57</v>
      </c>
      <c r="C48" s="5" t="s">
        <v>36</v>
      </c>
      <c r="D48" s="5">
        <v>285</v>
      </c>
      <c r="E48" s="5">
        <v>257</v>
      </c>
      <c r="F48" s="5">
        <v>263</v>
      </c>
      <c r="G48" s="5">
        <v>0</v>
      </c>
      <c r="H48" s="5">
        <v>0</v>
      </c>
      <c r="I48" s="5">
        <f t="shared" si="4"/>
        <v>805</v>
      </c>
    </row>
    <row r="49" spans="1:9" ht="14.25">
      <c r="A49">
        <v>13</v>
      </c>
      <c r="B49" s="5" t="s">
        <v>58</v>
      </c>
      <c r="C49" s="5" t="s">
        <v>27</v>
      </c>
      <c r="D49" s="5">
        <v>165</v>
      </c>
      <c r="E49" s="5">
        <v>246</v>
      </c>
      <c r="F49" s="5">
        <v>0</v>
      </c>
      <c r="G49" s="5">
        <v>0</v>
      </c>
      <c r="H49" s="5">
        <v>225</v>
      </c>
      <c r="I49" s="5">
        <f t="shared" si="4"/>
        <v>636</v>
      </c>
    </row>
    <row r="50" spans="1:9" ht="14.25">
      <c r="A50">
        <v>14</v>
      </c>
      <c r="B50" s="5" t="s">
        <v>59</v>
      </c>
      <c r="C50" s="5" t="s">
        <v>42</v>
      </c>
      <c r="D50" s="5">
        <v>365</v>
      </c>
      <c r="E50" s="5">
        <v>0</v>
      </c>
      <c r="F50" s="5">
        <v>0</v>
      </c>
      <c r="G50" s="5">
        <v>0</v>
      </c>
      <c r="H50" s="5">
        <v>0</v>
      </c>
      <c r="I50" s="5">
        <f t="shared" si="4"/>
        <v>365</v>
      </c>
    </row>
    <row r="51" spans="1:9" ht="14.25">
      <c r="A51">
        <v>15</v>
      </c>
      <c r="B51" s="5" t="s">
        <v>0</v>
      </c>
      <c r="C51" s="5" t="s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4"/>
        <v>0</v>
      </c>
    </row>
    <row r="52" spans="2:9" ht="12.75">
      <c r="B52" s="5"/>
      <c r="C52" s="5" t="s">
        <v>0</v>
      </c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1:9" ht="18">
      <c r="A59" t="s">
        <v>0</v>
      </c>
      <c r="B59" s="3" t="s">
        <v>60</v>
      </c>
      <c r="C59" s="4"/>
      <c r="D59" s="2" t="s">
        <v>3</v>
      </c>
      <c r="E59" s="2" t="s">
        <v>4</v>
      </c>
      <c r="F59" s="2" t="s">
        <v>61</v>
      </c>
      <c r="G59" s="2" t="s">
        <v>6</v>
      </c>
      <c r="H59" s="2" t="s">
        <v>7</v>
      </c>
      <c r="I59" s="2" t="s">
        <v>46</v>
      </c>
    </row>
    <row r="60" spans="1:9" ht="14.25">
      <c r="A60" s="4">
        <v>1</v>
      </c>
      <c r="B60" s="4" t="s">
        <v>62</v>
      </c>
      <c r="C60" s="4" t="s">
        <v>42</v>
      </c>
      <c r="D60" s="5">
        <v>365</v>
      </c>
      <c r="E60" s="5">
        <v>369</v>
      </c>
      <c r="F60" s="5">
        <v>368</v>
      </c>
      <c r="G60" s="5">
        <v>368</v>
      </c>
      <c r="H60" s="5">
        <v>375</v>
      </c>
      <c r="I60" s="5">
        <f>+E60+F60+G60+H60</f>
        <v>1480</v>
      </c>
    </row>
    <row r="61" spans="1:9" ht="14.25">
      <c r="A61" s="4">
        <v>2</v>
      </c>
      <c r="B61" s="4" t="s">
        <v>63</v>
      </c>
      <c r="C61" s="4" t="s">
        <v>42</v>
      </c>
      <c r="D61" s="5">
        <v>375</v>
      </c>
      <c r="E61" s="5">
        <v>364</v>
      </c>
      <c r="F61" s="5">
        <v>364</v>
      </c>
      <c r="G61" s="5">
        <v>370</v>
      </c>
      <c r="H61" s="5">
        <v>0</v>
      </c>
      <c r="I61" s="5">
        <f>SUM(D61:H61)</f>
        <v>1473</v>
      </c>
    </row>
    <row r="62" spans="1:9" ht="14.25">
      <c r="A62" s="4">
        <v>3</v>
      </c>
      <c r="B62" s="4" t="s">
        <v>64</v>
      </c>
      <c r="C62" s="4" t="s">
        <v>27</v>
      </c>
      <c r="D62" s="5">
        <v>370</v>
      </c>
      <c r="E62" s="5">
        <v>369</v>
      </c>
      <c r="F62" s="5">
        <v>364</v>
      </c>
      <c r="G62" s="5">
        <v>370</v>
      </c>
      <c r="H62" s="5">
        <v>361</v>
      </c>
      <c r="I62" s="5">
        <f>+D62+E62+F62+G62</f>
        <v>1473</v>
      </c>
    </row>
    <row r="63" spans="1:9" ht="14.25">
      <c r="A63" s="4">
        <v>4</v>
      </c>
      <c r="B63" s="4" t="s">
        <v>65</v>
      </c>
      <c r="C63" s="4" t="s">
        <v>10</v>
      </c>
      <c r="D63" s="5">
        <v>366</v>
      </c>
      <c r="E63" s="5">
        <v>366</v>
      </c>
      <c r="F63" s="5">
        <v>368</v>
      </c>
      <c r="G63" s="5">
        <v>368</v>
      </c>
      <c r="H63" s="5">
        <v>370</v>
      </c>
      <c r="I63" s="5">
        <f>+E63+F63+G63+H63</f>
        <v>1472</v>
      </c>
    </row>
    <row r="64" spans="1:9" ht="14.25">
      <c r="A64" s="4">
        <v>5</v>
      </c>
      <c r="B64" s="4" t="s">
        <v>66</v>
      </c>
      <c r="C64" s="4" t="s">
        <v>27</v>
      </c>
      <c r="D64" s="5">
        <v>365</v>
      </c>
      <c r="E64" s="5">
        <v>371</v>
      </c>
      <c r="F64" s="5">
        <v>369</v>
      </c>
      <c r="G64" s="5">
        <v>360</v>
      </c>
      <c r="H64" s="5">
        <v>362</v>
      </c>
      <c r="I64" s="5">
        <f>+D64+E64+F64+G64</f>
        <v>1465</v>
      </c>
    </row>
    <row r="65" spans="1:9" ht="14.25">
      <c r="A65" s="4">
        <v>6</v>
      </c>
      <c r="B65" s="8" t="s">
        <v>67</v>
      </c>
      <c r="C65" s="4" t="s">
        <v>27</v>
      </c>
      <c r="D65" s="5">
        <v>363</v>
      </c>
      <c r="E65" s="5">
        <v>361</v>
      </c>
      <c r="F65" s="5">
        <v>360</v>
      </c>
      <c r="G65" s="5">
        <v>361</v>
      </c>
      <c r="H65" s="5">
        <v>0</v>
      </c>
      <c r="I65" s="5">
        <f>SUM(D65:H65)</f>
        <v>1445</v>
      </c>
    </row>
    <row r="66" spans="1:9" ht="14.25">
      <c r="A66" s="5">
        <v>7</v>
      </c>
      <c r="B66" s="5" t="s">
        <v>68</v>
      </c>
      <c r="C66" s="5" t="s">
        <v>42</v>
      </c>
      <c r="D66" s="5">
        <v>355</v>
      </c>
      <c r="E66" s="5">
        <v>360</v>
      </c>
      <c r="F66" s="5">
        <v>365</v>
      </c>
      <c r="G66" s="5">
        <v>350</v>
      </c>
      <c r="H66" s="5">
        <v>357</v>
      </c>
      <c r="I66" s="5">
        <f>+D66+E66+F66+H66</f>
        <v>1437</v>
      </c>
    </row>
    <row r="67" spans="1:9" ht="14.25">
      <c r="A67" s="5">
        <v>8</v>
      </c>
      <c r="B67" s="7" t="s">
        <v>69</v>
      </c>
      <c r="C67" s="5" t="s">
        <v>27</v>
      </c>
      <c r="D67" s="5">
        <v>355</v>
      </c>
      <c r="E67" s="5">
        <v>364</v>
      </c>
      <c r="F67" s="5">
        <v>355</v>
      </c>
      <c r="G67" s="5">
        <v>361</v>
      </c>
      <c r="H67" s="5">
        <v>352</v>
      </c>
      <c r="I67" s="5">
        <f>+D67+E67+F67+G67</f>
        <v>1435</v>
      </c>
    </row>
    <row r="68" spans="1:9" ht="14.25">
      <c r="A68" s="5">
        <v>9</v>
      </c>
      <c r="B68" s="5" t="s">
        <v>70</v>
      </c>
      <c r="C68" s="5" t="s">
        <v>42</v>
      </c>
      <c r="D68" s="5">
        <v>358</v>
      </c>
      <c r="E68" s="5">
        <v>358</v>
      </c>
      <c r="F68" s="5">
        <v>357</v>
      </c>
      <c r="G68" s="5">
        <v>353</v>
      </c>
      <c r="H68" s="5">
        <v>363</v>
      </c>
      <c r="I68" s="5">
        <f>+D68+E68+G68+H68</f>
        <v>1432</v>
      </c>
    </row>
    <row r="69" spans="1:9" ht="14.25">
      <c r="A69">
        <v>10</v>
      </c>
      <c r="B69" s="7" t="s">
        <v>71</v>
      </c>
      <c r="C69" s="5" t="s">
        <v>36</v>
      </c>
      <c r="D69" s="5">
        <v>356</v>
      </c>
      <c r="E69" s="5">
        <v>363</v>
      </c>
      <c r="F69" s="5">
        <v>353</v>
      </c>
      <c r="G69" s="5">
        <v>353</v>
      </c>
      <c r="H69" s="5">
        <v>353</v>
      </c>
      <c r="I69" s="5">
        <f aca="true" t="shared" si="5" ref="I69:I71">+D69+E69+F69+G69</f>
        <v>1425</v>
      </c>
    </row>
    <row r="70" spans="1:9" ht="14.25">
      <c r="A70">
        <v>11</v>
      </c>
      <c r="B70" s="7" t="s">
        <v>72</v>
      </c>
      <c r="C70" s="5" t="s">
        <v>36</v>
      </c>
      <c r="D70" s="5">
        <v>351</v>
      </c>
      <c r="E70" s="5">
        <v>355</v>
      </c>
      <c r="F70" s="5">
        <v>362</v>
      </c>
      <c r="G70" s="5">
        <v>357</v>
      </c>
      <c r="H70" s="5">
        <v>349</v>
      </c>
      <c r="I70" s="5">
        <f t="shared" si="5"/>
        <v>1425</v>
      </c>
    </row>
    <row r="71" spans="1:9" ht="14.25">
      <c r="A71">
        <v>12</v>
      </c>
      <c r="B71" s="5" t="s">
        <v>73</v>
      </c>
      <c r="C71" s="5" t="s">
        <v>27</v>
      </c>
      <c r="D71" s="5">
        <v>346</v>
      </c>
      <c r="E71" s="5">
        <v>339</v>
      </c>
      <c r="F71" s="5">
        <v>352</v>
      </c>
      <c r="G71" s="5">
        <v>339</v>
      </c>
      <c r="H71" s="5">
        <v>331</v>
      </c>
      <c r="I71" s="5">
        <f t="shared" si="5"/>
        <v>1376</v>
      </c>
    </row>
    <row r="72" spans="1:9" ht="14.25">
      <c r="A72">
        <v>13</v>
      </c>
      <c r="B72" s="5" t="s">
        <v>74</v>
      </c>
      <c r="C72" s="5" t="s">
        <v>36</v>
      </c>
      <c r="D72" s="5">
        <v>339</v>
      </c>
      <c r="E72" s="5">
        <v>339</v>
      </c>
      <c r="F72" s="5">
        <v>342</v>
      </c>
      <c r="G72" s="5">
        <v>346</v>
      </c>
      <c r="H72" s="5">
        <v>342</v>
      </c>
      <c r="I72" s="5">
        <f>+E72+F72+G72+H72</f>
        <v>1369</v>
      </c>
    </row>
    <row r="73" spans="1:9" ht="14.25">
      <c r="A73">
        <v>14</v>
      </c>
      <c r="B73" s="5" t="s">
        <v>75</v>
      </c>
      <c r="C73" s="5" t="s">
        <v>27</v>
      </c>
      <c r="D73" s="5">
        <v>335</v>
      </c>
      <c r="E73" s="5">
        <v>325</v>
      </c>
      <c r="F73" s="5">
        <v>350</v>
      </c>
      <c r="G73" s="5">
        <v>341</v>
      </c>
      <c r="H73" s="5">
        <v>0</v>
      </c>
      <c r="I73" s="5">
        <f aca="true" t="shared" si="6" ref="I73:I74">SUM(D73:H73)</f>
        <v>1351</v>
      </c>
    </row>
    <row r="74" spans="1:9" ht="14.25">
      <c r="A74">
        <v>15</v>
      </c>
      <c r="B74" s="5" t="s">
        <v>76</v>
      </c>
      <c r="C74" s="5" t="s">
        <v>36</v>
      </c>
      <c r="D74" s="5">
        <v>323</v>
      </c>
      <c r="E74" s="5">
        <v>349</v>
      </c>
      <c r="F74" s="5">
        <v>0</v>
      </c>
      <c r="G74" s="5">
        <v>342</v>
      </c>
      <c r="H74" s="5">
        <v>336</v>
      </c>
      <c r="I74" s="5">
        <f t="shared" si="6"/>
        <v>1350</v>
      </c>
    </row>
    <row r="75" spans="1:9" ht="14.25">
      <c r="A75">
        <v>16</v>
      </c>
      <c r="B75" s="5" t="s">
        <v>77</v>
      </c>
      <c r="C75" s="5" t="s">
        <v>24</v>
      </c>
      <c r="D75" s="5">
        <v>338</v>
      </c>
      <c r="E75" s="5">
        <v>330</v>
      </c>
      <c r="F75" s="5">
        <v>336</v>
      </c>
      <c r="G75" s="5">
        <v>333</v>
      </c>
      <c r="H75" s="5">
        <v>335</v>
      </c>
      <c r="I75" s="5">
        <f>+D75+F75+G75+H75</f>
        <v>1342</v>
      </c>
    </row>
    <row r="76" spans="1:9" ht="14.25">
      <c r="A76">
        <v>17</v>
      </c>
      <c r="B76" s="5" t="s">
        <v>78</v>
      </c>
      <c r="C76" s="5" t="s">
        <v>42</v>
      </c>
      <c r="D76" s="5">
        <v>336</v>
      </c>
      <c r="E76" s="5">
        <v>327</v>
      </c>
      <c r="F76" s="5">
        <v>329</v>
      </c>
      <c r="G76" s="5">
        <v>326</v>
      </c>
      <c r="H76" s="5">
        <v>337</v>
      </c>
      <c r="I76" s="5">
        <f>+D76+E76+F76+H76</f>
        <v>1329</v>
      </c>
    </row>
    <row r="77" spans="1:9" ht="14.25">
      <c r="A77">
        <v>18</v>
      </c>
      <c r="B77" s="5" t="s">
        <v>79</v>
      </c>
      <c r="C77" s="5" t="s">
        <v>42</v>
      </c>
      <c r="D77" s="5">
        <v>327</v>
      </c>
      <c r="E77" s="5">
        <v>343</v>
      </c>
      <c r="F77" s="5">
        <v>0</v>
      </c>
      <c r="G77" s="5">
        <v>319</v>
      </c>
      <c r="H77" s="5">
        <v>318</v>
      </c>
      <c r="I77" s="5">
        <f>SUM(D77:H77)</f>
        <v>1307</v>
      </c>
    </row>
    <row r="78" spans="1:9" ht="14.25">
      <c r="A78">
        <v>19</v>
      </c>
      <c r="B78" s="5" t="s">
        <v>80</v>
      </c>
      <c r="C78" s="5" t="s">
        <v>27</v>
      </c>
      <c r="D78" s="5">
        <v>313</v>
      </c>
      <c r="E78" s="5">
        <v>326</v>
      </c>
      <c r="F78" s="5">
        <v>323</v>
      </c>
      <c r="G78" s="5">
        <v>335</v>
      </c>
      <c r="H78" s="5">
        <v>315</v>
      </c>
      <c r="I78" s="5">
        <f>+E78+F78+G78+H78</f>
        <v>1299</v>
      </c>
    </row>
    <row r="79" spans="1:9" ht="14.25">
      <c r="A79">
        <v>20</v>
      </c>
      <c r="B79" s="5" t="s">
        <v>81</v>
      </c>
      <c r="C79" s="5" t="s">
        <v>27</v>
      </c>
      <c r="D79" s="5">
        <v>0</v>
      </c>
      <c r="E79" s="5">
        <v>304</v>
      </c>
      <c r="F79" s="5">
        <v>323</v>
      </c>
      <c r="G79" s="5">
        <v>318</v>
      </c>
      <c r="H79" s="5">
        <v>325</v>
      </c>
      <c r="I79" s="5">
        <f aca="true" t="shared" si="7" ref="I79:I81">SUM(D79:H79)</f>
        <v>1270</v>
      </c>
    </row>
    <row r="80" spans="1:9" ht="14.25">
      <c r="A80">
        <v>21</v>
      </c>
      <c r="B80" s="5" t="s">
        <v>82</v>
      </c>
      <c r="C80" s="5" t="s">
        <v>42</v>
      </c>
      <c r="D80" s="5">
        <v>302</v>
      </c>
      <c r="E80" s="5">
        <v>323</v>
      </c>
      <c r="F80" s="5">
        <v>308</v>
      </c>
      <c r="G80" s="5">
        <v>334</v>
      </c>
      <c r="H80" s="5">
        <v>0</v>
      </c>
      <c r="I80" s="5">
        <f t="shared" si="7"/>
        <v>1267</v>
      </c>
    </row>
    <row r="81" spans="1:9" ht="14.25">
      <c r="A81">
        <v>22</v>
      </c>
      <c r="B81" s="5" t="s">
        <v>83</v>
      </c>
      <c r="C81" s="5" t="s">
        <v>36</v>
      </c>
      <c r="D81" s="5">
        <v>294</v>
      </c>
      <c r="E81" s="5">
        <v>314</v>
      </c>
      <c r="F81" s="5">
        <v>306</v>
      </c>
      <c r="G81" s="5">
        <v>310</v>
      </c>
      <c r="H81" s="5">
        <v>0</v>
      </c>
      <c r="I81" s="5">
        <f t="shared" si="7"/>
        <v>1224</v>
      </c>
    </row>
    <row r="82" spans="1:9" ht="14.25">
      <c r="A82">
        <v>23</v>
      </c>
      <c r="B82" s="7" t="s">
        <v>84</v>
      </c>
      <c r="C82" s="5" t="s">
        <v>10</v>
      </c>
      <c r="D82" s="5">
        <v>233</v>
      </c>
      <c r="E82" s="5">
        <v>281</v>
      </c>
      <c r="F82" s="5">
        <v>296</v>
      </c>
      <c r="G82" s="5">
        <v>299</v>
      </c>
      <c r="H82" s="5">
        <v>308</v>
      </c>
      <c r="I82" s="5">
        <f>+E82+F82+G82+H82</f>
        <v>1184</v>
      </c>
    </row>
    <row r="83" spans="1:9" ht="14.25">
      <c r="A83">
        <v>24</v>
      </c>
      <c r="B83" s="5" t="s">
        <v>85</v>
      </c>
      <c r="C83" s="5" t="s">
        <v>42</v>
      </c>
      <c r="D83" s="5">
        <v>369</v>
      </c>
      <c r="E83" s="5">
        <v>0</v>
      </c>
      <c r="F83" s="5">
        <v>0</v>
      </c>
      <c r="G83" s="5">
        <v>358</v>
      </c>
      <c r="H83" s="5">
        <v>362</v>
      </c>
      <c r="I83" s="5">
        <f>SUM(D83:H83)</f>
        <v>1089</v>
      </c>
    </row>
    <row r="84" spans="1:9" ht="14.25">
      <c r="A84">
        <v>25</v>
      </c>
      <c r="B84" s="5" t="s">
        <v>86</v>
      </c>
      <c r="C84" s="5" t="s">
        <v>10</v>
      </c>
      <c r="D84" s="5">
        <v>355</v>
      </c>
      <c r="E84" s="5">
        <v>356</v>
      </c>
      <c r="F84" s="5">
        <v>342</v>
      </c>
      <c r="G84" s="5">
        <v>340</v>
      </c>
      <c r="H84" s="5">
        <v>338</v>
      </c>
      <c r="I84" s="5">
        <f>+E84+F84+G84</f>
        <v>1038</v>
      </c>
    </row>
    <row r="85" spans="1:9" ht="14.25">
      <c r="A85">
        <v>26</v>
      </c>
      <c r="B85" s="5" t="s">
        <v>87</v>
      </c>
      <c r="C85" s="5" t="s">
        <v>42</v>
      </c>
      <c r="D85" s="5">
        <v>326</v>
      </c>
      <c r="E85" s="5">
        <v>343</v>
      </c>
      <c r="F85" s="5">
        <v>0</v>
      </c>
      <c r="G85" s="5">
        <v>0</v>
      </c>
      <c r="H85" s="5">
        <v>348</v>
      </c>
      <c r="I85" s="5">
        <f aca="true" t="shared" si="8" ref="I85:I87">SUM(D85:H85)</f>
        <v>1017</v>
      </c>
    </row>
    <row r="86" spans="1:9" ht="14.25">
      <c r="A86">
        <v>27</v>
      </c>
      <c r="B86" s="5" t="s">
        <v>88</v>
      </c>
      <c r="C86" s="5" t="s">
        <v>27</v>
      </c>
      <c r="D86" s="5">
        <v>333</v>
      </c>
      <c r="E86" s="5">
        <v>0</v>
      </c>
      <c r="F86" s="5">
        <v>309</v>
      </c>
      <c r="G86" s="5">
        <v>343</v>
      </c>
      <c r="H86" s="5">
        <v>0</v>
      </c>
      <c r="I86" s="5">
        <f t="shared" si="8"/>
        <v>985</v>
      </c>
    </row>
    <row r="87" spans="1:9" ht="14.25">
      <c r="A87">
        <v>28</v>
      </c>
      <c r="B87" s="5" t="s">
        <v>89</v>
      </c>
      <c r="C87" s="5" t="s">
        <v>27</v>
      </c>
      <c r="D87" s="5">
        <v>322</v>
      </c>
      <c r="E87" s="5">
        <v>329</v>
      </c>
      <c r="F87" s="5">
        <v>0</v>
      </c>
      <c r="G87" s="5">
        <v>321</v>
      </c>
      <c r="H87" s="5">
        <v>0</v>
      </c>
      <c r="I87" s="5">
        <f t="shared" si="8"/>
        <v>972</v>
      </c>
    </row>
    <row r="88" spans="1:9" ht="14.25">
      <c r="A88">
        <v>29</v>
      </c>
      <c r="B88" s="7" t="s">
        <v>90</v>
      </c>
      <c r="C88" s="5" t="s">
        <v>10</v>
      </c>
      <c r="D88" s="5">
        <v>201</v>
      </c>
      <c r="E88" s="5">
        <v>261</v>
      </c>
      <c r="F88" s="5">
        <v>212</v>
      </c>
      <c r="G88" s="5">
        <v>206</v>
      </c>
      <c r="H88" s="5">
        <v>236</v>
      </c>
      <c r="I88" s="5">
        <f>+E88+F88+G88+H88</f>
        <v>915</v>
      </c>
    </row>
    <row r="89" spans="1:9" ht="14.25">
      <c r="A89">
        <v>30</v>
      </c>
      <c r="B89" s="5" t="s">
        <v>91</v>
      </c>
      <c r="C89" s="5" t="s">
        <v>36</v>
      </c>
      <c r="D89" s="5">
        <v>0</v>
      </c>
      <c r="E89" s="5">
        <v>355</v>
      </c>
      <c r="F89" s="5">
        <v>358</v>
      </c>
      <c r="G89" s="5">
        <v>0</v>
      </c>
      <c r="H89" s="5">
        <v>0</v>
      </c>
      <c r="I89" s="5">
        <f aca="true" t="shared" si="9" ref="I89:I95">SUM(D89:H89)</f>
        <v>713</v>
      </c>
    </row>
    <row r="90" spans="1:9" ht="14.25">
      <c r="A90">
        <v>31</v>
      </c>
      <c r="B90" s="5" t="s">
        <v>92</v>
      </c>
      <c r="C90" s="5" t="s">
        <v>27</v>
      </c>
      <c r="D90" s="5">
        <v>0</v>
      </c>
      <c r="E90" s="5">
        <v>0</v>
      </c>
      <c r="F90" s="5">
        <v>325</v>
      </c>
      <c r="G90" s="5">
        <v>0</v>
      </c>
      <c r="H90" s="5">
        <v>302</v>
      </c>
      <c r="I90" s="5">
        <f t="shared" si="9"/>
        <v>627</v>
      </c>
    </row>
    <row r="91" spans="1:9" ht="14.25">
      <c r="A91">
        <v>32</v>
      </c>
      <c r="B91" s="5" t="s">
        <v>93</v>
      </c>
      <c r="C91" s="5" t="s">
        <v>27</v>
      </c>
      <c r="D91" s="5">
        <v>0</v>
      </c>
      <c r="E91" s="5">
        <v>326</v>
      </c>
      <c r="F91" s="5">
        <v>0</v>
      </c>
      <c r="G91" s="5">
        <v>248</v>
      </c>
      <c r="H91" s="5">
        <v>0</v>
      </c>
      <c r="I91" s="5">
        <f t="shared" si="9"/>
        <v>574</v>
      </c>
    </row>
    <row r="92" spans="1:9" ht="14.25">
      <c r="A92">
        <v>33</v>
      </c>
      <c r="B92" s="5" t="s">
        <v>94</v>
      </c>
      <c r="C92" s="5" t="s">
        <v>27</v>
      </c>
      <c r="D92" s="5">
        <v>282</v>
      </c>
      <c r="E92" s="5">
        <v>0</v>
      </c>
      <c r="F92" s="5">
        <v>284</v>
      </c>
      <c r="G92" s="5">
        <v>0</v>
      </c>
      <c r="H92" s="5">
        <v>0</v>
      </c>
      <c r="I92" s="5">
        <f t="shared" si="9"/>
        <v>566</v>
      </c>
    </row>
    <row r="93" spans="1:9" ht="14.25">
      <c r="A93">
        <v>34</v>
      </c>
      <c r="B93" s="5" t="s">
        <v>95</v>
      </c>
      <c r="C93" s="5" t="s">
        <v>42</v>
      </c>
      <c r="D93" s="5">
        <v>341</v>
      </c>
      <c r="E93" s="5">
        <v>0</v>
      </c>
      <c r="F93" s="5">
        <v>0</v>
      </c>
      <c r="G93" s="5">
        <v>0</v>
      </c>
      <c r="H93" s="5">
        <v>0</v>
      </c>
      <c r="I93" s="5">
        <f t="shared" si="9"/>
        <v>341</v>
      </c>
    </row>
    <row r="94" spans="1:9" ht="14.25">
      <c r="A94">
        <v>35</v>
      </c>
      <c r="B94" s="5" t="s">
        <v>0</v>
      </c>
      <c r="C94" s="5" t="s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 t="shared" si="9"/>
        <v>0</v>
      </c>
    </row>
    <row r="95" spans="1:9" ht="14.25">
      <c r="A95">
        <v>36</v>
      </c>
      <c r="B95" s="5" t="s">
        <v>0</v>
      </c>
      <c r="C95" s="5" t="s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 t="shared" si="9"/>
        <v>0</v>
      </c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2:9" ht="12.75">
      <c r="B107" s="5"/>
      <c r="C107" s="5"/>
      <c r="D107" s="5"/>
      <c r="E107" s="5"/>
      <c r="F107" s="5"/>
      <c r="G107" s="5"/>
      <c r="H107" s="5"/>
      <c r="I107" s="5"/>
    </row>
    <row r="108" spans="2:9" ht="12.75">
      <c r="B108" s="5"/>
      <c r="C108" s="5"/>
      <c r="D108" s="5"/>
      <c r="E108" s="5"/>
      <c r="F108" s="5"/>
      <c r="G108" s="5"/>
      <c r="H108" s="5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  <row r="110" spans="2:9" ht="12.75">
      <c r="B110" s="5"/>
      <c r="C110" s="5"/>
      <c r="D110" s="5"/>
      <c r="E110" s="5"/>
      <c r="F110" s="5"/>
      <c r="G110" s="5"/>
      <c r="H110" s="5"/>
      <c r="I110" s="5"/>
    </row>
    <row r="111" spans="2:9" ht="12.75">
      <c r="B111" s="5"/>
      <c r="C111" s="5"/>
      <c r="D111" s="5"/>
      <c r="E111" s="5"/>
      <c r="F111" s="5"/>
      <c r="G111" s="5"/>
      <c r="H111" s="5"/>
      <c r="I111" s="5"/>
    </row>
    <row r="112" spans="2:9" ht="12.75">
      <c r="B112" s="5"/>
      <c r="C112" s="5"/>
      <c r="D112" s="5"/>
      <c r="E112" s="5"/>
      <c r="F112" s="5"/>
      <c r="G112" s="5"/>
      <c r="H112" s="5"/>
      <c r="I112" s="5"/>
    </row>
    <row r="113" spans="2:9" ht="12.75">
      <c r="B113" s="5"/>
      <c r="C113" s="5"/>
      <c r="D113" s="5"/>
      <c r="E113" s="5"/>
      <c r="F113" s="5"/>
      <c r="G113" s="5"/>
      <c r="H113" s="5"/>
      <c r="I113" s="5"/>
    </row>
    <row r="114" spans="4:9" ht="12.75">
      <c r="D114" s="5" t="s">
        <v>0</v>
      </c>
      <c r="I114" t="s">
        <v>0</v>
      </c>
    </row>
    <row r="115" spans="2:9" ht="18">
      <c r="B115" s="3" t="s">
        <v>96</v>
      </c>
      <c r="D115" s="2" t="s">
        <v>3</v>
      </c>
      <c r="E115" s="2" t="s">
        <v>4</v>
      </c>
      <c r="F115" s="2" t="s">
        <v>61</v>
      </c>
      <c r="G115" s="2" t="s">
        <v>6</v>
      </c>
      <c r="H115" s="2" t="s">
        <v>7</v>
      </c>
      <c r="I115" s="2" t="s">
        <v>46</v>
      </c>
    </row>
    <row r="116" spans="1:9" ht="12.75">
      <c r="A116" s="4" t="s">
        <v>0</v>
      </c>
      <c r="B116" s="5"/>
      <c r="I116" t="s">
        <v>0</v>
      </c>
    </row>
    <row r="117" spans="1:9" ht="14.25">
      <c r="A117" s="4">
        <v>1</v>
      </c>
      <c r="B117" s="4" t="s">
        <v>12</v>
      </c>
      <c r="C117" s="5"/>
      <c r="D117" s="5">
        <f>+389+384+384</f>
        <v>1157</v>
      </c>
      <c r="E117" s="5">
        <v>1160</v>
      </c>
      <c r="F117" s="5">
        <v>1177</v>
      </c>
      <c r="G117" s="5">
        <f>+390+390+360</f>
        <v>1140</v>
      </c>
      <c r="H117" s="5">
        <f>+394+388+383</f>
        <v>1165</v>
      </c>
      <c r="I117" s="5">
        <f aca="true" t="shared" si="10" ref="I117:I120">SUM(D117:H117)</f>
        <v>5799</v>
      </c>
    </row>
    <row r="118" spans="1:9" ht="14.25">
      <c r="A118" s="4">
        <v>2</v>
      </c>
      <c r="B118" s="4" t="s">
        <v>97</v>
      </c>
      <c r="C118" s="5"/>
      <c r="D118" s="5">
        <f>+391+371+367</f>
        <v>1129</v>
      </c>
      <c r="E118" s="5">
        <f>+392+380+366</f>
        <v>1138</v>
      </c>
      <c r="F118" s="5">
        <f>+391+368+350</f>
        <v>1109</v>
      </c>
      <c r="G118" s="5">
        <f>+396+358+368</f>
        <v>1122</v>
      </c>
      <c r="H118" s="5">
        <f>+391+364+375</f>
        <v>1130</v>
      </c>
      <c r="I118" s="5">
        <f t="shared" si="10"/>
        <v>5628</v>
      </c>
    </row>
    <row r="119" spans="1:9" ht="14.25">
      <c r="A119" s="5">
        <v>3</v>
      </c>
      <c r="B119" s="5" t="s">
        <v>16</v>
      </c>
      <c r="C119" s="5"/>
      <c r="D119" s="5">
        <f>+359+356+352</f>
        <v>1067</v>
      </c>
      <c r="E119" s="5">
        <f>+363+357+378</f>
        <v>1098</v>
      </c>
      <c r="F119" s="5">
        <f>+378+369+365</f>
        <v>1112</v>
      </c>
      <c r="G119" s="5">
        <f>+369+374+355</f>
        <v>1098</v>
      </c>
      <c r="H119" s="5">
        <f>+384+377+372</f>
        <v>1133</v>
      </c>
      <c r="I119" s="5">
        <f t="shared" si="10"/>
        <v>5508</v>
      </c>
    </row>
    <row r="120" spans="1:9" ht="14.25">
      <c r="A120" s="5">
        <v>4</v>
      </c>
      <c r="B120" s="5" t="s">
        <v>98</v>
      </c>
      <c r="C120" s="5"/>
      <c r="D120" s="5">
        <f>+374+366+364</f>
        <v>1104</v>
      </c>
      <c r="E120" s="5">
        <v>1065</v>
      </c>
      <c r="F120" s="5">
        <f>+371+355+287</f>
        <v>1013</v>
      </c>
      <c r="G120" s="5">
        <v>0</v>
      </c>
      <c r="H120" s="5">
        <f>+371+320</f>
        <v>691</v>
      </c>
      <c r="I120" s="5">
        <f t="shared" si="10"/>
        <v>3873</v>
      </c>
    </row>
    <row r="121" spans="2:9" ht="14.25">
      <c r="B121" s="4"/>
      <c r="C121" s="4"/>
      <c r="D121" s="4"/>
      <c r="E121" s="4"/>
      <c r="F121" s="4"/>
      <c r="G121" s="4"/>
      <c r="H121" s="4"/>
      <c r="I121" s="4"/>
    </row>
    <row r="122" spans="1:9" ht="14.25">
      <c r="A122" s="4">
        <v>1</v>
      </c>
      <c r="B122" s="4" t="s">
        <v>12</v>
      </c>
      <c r="C122" s="5"/>
      <c r="D122" s="5">
        <f>+371+348+334</f>
        <v>1053</v>
      </c>
      <c r="E122" s="5">
        <v>1037</v>
      </c>
      <c r="F122" s="5">
        <f>+367+333+333</f>
        <v>1033</v>
      </c>
      <c r="G122" s="5">
        <f>+370+357+309</f>
        <v>1036</v>
      </c>
      <c r="H122" s="5">
        <f>+365+351+338</f>
        <v>1054</v>
      </c>
      <c r="I122" s="5">
        <f aca="true" t="shared" si="11" ref="I122:I124">SUM(D122:H122)</f>
        <v>5213</v>
      </c>
    </row>
    <row r="123" spans="1:9" ht="14.25">
      <c r="A123" s="4">
        <v>2</v>
      </c>
      <c r="B123" s="4" t="s">
        <v>10</v>
      </c>
      <c r="C123" s="5"/>
      <c r="D123" s="5">
        <f>+327+287+344</f>
        <v>958</v>
      </c>
      <c r="E123" s="5">
        <f>+316+292</f>
        <v>608</v>
      </c>
      <c r="F123" s="5">
        <f>+312+330+300</f>
        <v>942</v>
      </c>
      <c r="G123" s="5">
        <f>+301+327+330</f>
        <v>958</v>
      </c>
      <c r="H123" s="5">
        <f>+351+344+311</f>
        <v>1006</v>
      </c>
      <c r="I123" s="5">
        <f t="shared" si="11"/>
        <v>4472</v>
      </c>
    </row>
    <row r="124" spans="1:9" ht="14.25">
      <c r="A124" s="5">
        <v>3</v>
      </c>
      <c r="B124" s="5" t="s">
        <v>99</v>
      </c>
      <c r="C124" s="5"/>
      <c r="D124" s="5">
        <v>947</v>
      </c>
      <c r="E124" s="5">
        <v>937</v>
      </c>
      <c r="F124" s="5">
        <v>928</v>
      </c>
      <c r="G124" s="5">
        <v>0</v>
      </c>
      <c r="H124" s="5">
        <v>0</v>
      </c>
      <c r="I124" s="5">
        <f t="shared" si="11"/>
        <v>2812</v>
      </c>
    </row>
    <row r="125" spans="2:9" ht="12.75">
      <c r="B125" s="5"/>
      <c r="C125" s="5"/>
      <c r="D125" s="5"/>
      <c r="E125" s="5"/>
      <c r="F125" s="5"/>
      <c r="G125" s="5"/>
      <c r="H125" s="5"/>
      <c r="I125" s="5"/>
    </row>
    <row r="126" spans="1:9" ht="14.25">
      <c r="A126" s="4">
        <v>1</v>
      </c>
      <c r="B126" s="4" t="s">
        <v>100</v>
      </c>
      <c r="C126" s="5"/>
      <c r="D126" s="5">
        <v>1109</v>
      </c>
      <c r="E126" s="5">
        <f>+369+364+360</f>
        <v>1093</v>
      </c>
      <c r="F126" s="5">
        <v>1097</v>
      </c>
      <c r="G126" s="5">
        <f>+370+368+358</f>
        <v>1096</v>
      </c>
      <c r="H126" s="5">
        <v>1100</v>
      </c>
      <c r="I126" s="5">
        <f aca="true" t="shared" si="12" ref="I126:I129">SUM(D126:H126)</f>
        <v>5495</v>
      </c>
    </row>
    <row r="127" spans="1:9" ht="14.25">
      <c r="A127" s="4">
        <v>2</v>
      </c>
      <c r="B127" s="4" t="s">
        <v>101</v>
      </c>
      <c r="C127" s="5"/>
      <c r="D127" s="5">
        <v>1098</v>
      </c>
      <c r="E127" s="5">
        <v>1101</v>
      </c>
      <c r="F127" s="5">
        <v>1093</v>
      </c>
      <c r="G127" s="5">
        <f>+370+360+361</f>
        <v>1091</v>
      </c>
      <c r="H127" s="5">
        <v>1075</v>
      </c>
      <c r="I127" s="5">
        <f t="shared" si="12"/>
        <v>5458</v>
      </c>
    </row>
    <row r="128" spans="1:9" ht="14.25">
      <c r="A128">
        <v>3</v>
      </c>
      <c r="B128" s="5" t="s">
        <v>102</v>
      </c>
      <c r="C128" s="5"/>
      <c r="D128" s="5">
        <f>+356+351+339</f>
        <v>1046</v>
      </c>
      <c r="E128" s="5">
        <v>1073</v>
      </c>
      <c r="F128" s="5">
        <v>1073</v>
      </c>
      <c r="G128" s="5">
        <f>+357+353+346</f>
        <v>1056</v>
      </c>
      <c r="H128" s="5">
        <v>1044</v>
      </c>
      <c r="I128" s="5">
        <f t="shared" si="12"/>
        <v>5292</v>
      </c>
    </row>
    <row r="129" spans="1:9" ht="14.25">
      <c r="A129">
        <v>4</v>
      </c>
      <c r="B129" s="5" t="s">
        <v>10</v>
      </c>
      <c r="C129" s="5"/>
      <c r="D129" s="5">
        <f>+355+366+233</f>
        <v>954</v>
      </c>
      <c r="E129" s="5">
        <f>+366+356+281</f>
        <v>1003</v>
      </c>
      <c r="F129" s="5">
        <f>+368+342+296</f>
        <v>1006</v>
      </c>
      <c r="G129" s="5">
        <f>+368+340+299</f>
        <v>1007</v>
      </c>
      <c r="H129" s="5">
        <f>+371+338+308</f>
        <v>1017</v>
      </c>
      <c r="I129" s="5">
        <f t="shared" si="12"/>
        <v>4987</v>
      </c>
    </row>
    <row r="133" ht="12.75">
      <c r="B133" s="5" t="s">
        <v>103</v>
      </c>
    </row>
    <row r="134" ht="12.75">
      <c r="B134" t="s">
        <v>104</v>
      </c>
    </row>
    <row r="136" ht="13.5">
      <c r="B136" s="9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/>
  <cp:lastPrinted>2020-11-21T20:50:44Z</cp:lastPrinted>
  <dcterms:created xsi:type="dcterms:W3CDTF">2011-12-01T20:55:07Z</dcterms:created>
  <dcterms:modified xsi:type="dcterms:W3CDTF">2022-03-06T12:41:36Z</dcterms:modified>
  <cp:category/>
  <cp:version/>
  <cp:contentType/>
  <cp:contentStatus/>
  <cp:revision>54</cp:revision>
</cp:coreProperties>
</file>